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76" yWindow="40" windowWidth="40840" windowHeight="172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<sst xmlns="http://schemas.openxmlformats.org/spreadsheetml/2006/main" count="66" uniqueCount="61">
  <si>
    <t>Paid Rank: Six Star Diamond Coach</t>
  </si>
  <si>
    <t>Personally Sponsored Coaches* who advanced to Diamond in 2014: 0</t>
  </si>
  <si>
    <t>*Your Personally Sponsored Coaches must reach a Lifetime Rank of Diamond for the first time in 2014 AND have a paid rank of Diamond on the Bonus Week ending 12/31/14.</t>
  </si>
  <si>
    <t>Premiere Points</t>
  </si>
  <si>
    <t>Elite</t>
  </si>
  <si>
    <t>Elite 10 &amp; Top Coach Points</t>
  </si>
  <si>
    <t>Points</t>
  </si>
  <si>
    <t>Max</t>
  </si>
  <si>
    <t>Incremental ATV</t>
  </si>
  <si>
    <t>Total Points</t>
  </si>
  <si>
    <t>Jan</t>
  </si>
  <si>
    <t>Personally Sponsored Coach PV</t>
  </si>
  <si>
    <t>Feb</t>
  </si>
  <si>
    <t>March</t>
  </si>
  <si>
    <t>April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</si>
  <si>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</si>
  <si>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</si>
  <si>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</si>
  <si>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</si>
  <si>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</si>
  <si>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</si>
  <si>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</si>
  <si>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</si>
  <si>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Elite Ranking: </t>
  </si>
  <si>
    <t>Six Star Diamond Coach</t>
  </si>
  <si>
    <t xml:space="preserve">Paid Rank: </t>
  </si>
  <si>
    <t>2013 ATV:</t>
  </si>
  <si>
    <t xml:space="preserve">2014 ATV: </t>
  </si>
  <si>
    <t xml:space="preserve">Personally Sponsored Coaches* who advanced to Diamond in 2014: </t>
  </si>
  <si>
    <t>Projected</t>
  </si>
  <si>
    <t>Last Year</t>
  </si>
  <si>
    <t xml:space="preserve">ELITE: </t>
  </si>
  <si>
    <t>5SD</t>
  </si>
  <si>
    <t>&gt;= 125 PTS</t>
  </si>
  <si>
    <t>&gt;= 2 New Diamonds</t>
  </si>
  <si>
    <t>Premier:</t>
  </si>
  <si>
    <t>MAX</t>
  </si>
  <si>
    <t>ATV Totals:</t>
  </si>
  <si>
    <t>ATV Monthly:</t>
  </si>
  <si>
    <t>500PV (2014) Totals:</t>
  </si>
  <si>
    <t>500 PV (2014) Monthly:</t>
  </si>
  <si>
    <t>SC5 (2013 &amp; 14) Totals:</t>
  </si>
  <si>
    <t>SC5 (2013 &amp; 14) Monthly:</t>
  </si>
  <si>
    <t>2SD</t>
  </si>
  <si>
    <t>Elite Ranking: 430</t>
  </si>
  <si>
    <t>2013 ATV: 2206698</t>
  </si>
  <si>
    <t>2014 ATV: 369811</t>
  </si>
  <si>
    <t>Month:</t>
  </si>
  <si>
    <t>Month Number:</t>
  </si>
  <si>
    <t>Keep Track of your Monthly Numbers Above as Data Comes In</t>
  </si>
  <si>
    <t>You can Copy data below as you receive New Monthly Reports:</t>
  </si>
  <si>
    <t>Manually Copy New Monthly Data Below For Calculations</t>
  </si>
  <si>
    <t>Paste new  2013 ATV Data Here each month to Keep track:</t>
  </si>
  <si>
    <t>Add NEW Monthly Data (New Data - Last Months Numberes) BELOW as You Receive Reports</t>
  </si>
  <si>
    <t>2014 Total Elite Points:</t>
  </si>
  <si>
    <t>2013 Coaches for Personally Sponsored Coach PV Points</t>
  </si>
  <si>
    <t>Personally Sponsored Coach Success Club</t>
  </si>
  <si>
    <t>2014 Coaches for Personally Sponsored Coach Success Club Points</t>
  </si>
  <si>
    <t xml:space="preserve">For every 10,000 incremental ATV point earned in 2014 compared to total ATV earned in 2013. </t>
  </si>
  <si>
    <t xml:space="preserve">For every 500 PV produced by Personally Sponsored Coaches (who sign up in 2014).* *=All personally sponsored Coaches PV will be aggregated together. </t>
  </si>
  <si>
    <t>For every month in 2014 which a personally sponsored Coach (with a join date in 2013 or 201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</si>
</sst>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b/>
      <u val="single"/>
      <sz val="12"/>
      <color indexed="8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u val="single"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33" fillId="27" borderId="8" xfId="56" applyNumberFormat="1" applyAlignment="1">
      <alignment horizontal="center"/>
    </xf>
    <xf numFmtId="0" fontId="33" fillId="27" borderId="8" xfId="56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5" fillId="0" borderId="0" xfId="0" applyFont="1" applyAlignment="1">
      <alignment horizontal="right"/>
    </xf>
    <xf numFmtId="0" fontId="35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0" fillId="0" borderId="0" xfId="0" applyAlignment="1">
      <alignment/>
    </xf>
    <xf numFmtId="0" fontId="35" fillId="0" borderId="10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4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0" fillId="0" borderId="16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tabSelected="1" zoomScale="92" zoomScaleNormal="92" workbookViewId="0" topLeftCell="A1">
      <selection activeCell="C37" sqref="C37"/>
    </sheetView>
  </sheetViews>
  <sheetFormatPr defaultColWidth="21.375" defaultRowHeight="15.75"/>
  <cols>
    <col min="1" max="1" width="53.00390625" style="0" customWidth="1"/>
    <col min="2" max="2" width="22.50390625" style="0" customWidth="1"/>
    <col min="3" max="3" width="20.625" style="0" bestFit="1" customWidth="1"/>
    <col min="4" max="5" width="9.00390625" style="0" customWidth="1"/>
    <col min="6" max="6" width="12.875" style="0" customWidth="1"/>
    <col min="7" max="18" width="18.375" style="0" customWidth="1"/>
  </cols>
  <sheetData>
    <row r="1" spans="1:18" ht="15.75">
      <c r="A1" s="50" t="s">
        <v>50</v>
      </c>
      <c r="C1" s="1" t="s">
        <v>51</v>
      </c>
      <c r="G1" s="35">
        <v>41679</v>
      </c>
      <c r="H1" s="36">
        <v>41698</v>
      </c>
      <c r="I1" s="37"/>
      <c r="J1" s="37"/>
      <c r="K1" s="37"/>
      <c r="L1" s="37"/>
      <c r="M1" s="37"/>
      <c r="N1" s="37"/>
      <c r="O1" s="37"/>
      <c r="P1" s="37"/>
      <c r="Q1" s="37"/>
      <c r="R1" s="38"/>
    </row>
    <row r="2" spans="1:20" ht="15.75">
      <c r="A2" s="47" t="s">
        <v>44</v>
      </c>
      <c r="B2" t="s">
        <v>23</v>
      </c>
      <c r="C2" s="1">
        <v>430</v>
      </c>
      <c r="G2" s="39">
        <v>362</v>
      </c>
      <c r="H2" s="40">
        <v>430</v>
      </c>
      <c r="I2" s="41"/>
      <c r="J2" s="41"/>
      <c r="K2" s="41"/>
      <c r="L2" s="41"/>
      <c r="M2" s="41"/>
      <c r="N2" s="41"/>
      <c r="O2" s="41"/>
      <c r="P2" s="41"/>
      <c r="Q2" s="41"/>
      <c r="R2" s="42"/>
      <c r="S2" t="s">
        <v>31</v>
      </c>
      <c r="T2" t="s">
        <v>32</v>
      </c>
    </row>
    <row r="3" spans="1:20" ht="15.75">
      <c r="A3" s="48" t="s">
        <v>0</v>
      </c>
      <c r="B3" t="s">
        <v>25</v>
      </c>
      <c r="C3" s="1" t="s">
        <v>24</v>
      </c>
      <c r="G3" s="39" t="s">
        <v>24</v>
      </c>
      <c r="H3" s="40" t="s">
        <v>24</v>
      </c>
      <c r="I3" s="41"/>
      <c r="J3" s="41"/>
      <c r="K3" s="41"/>
      <c r="L3" s="41"/>
      <c r="M3" s="41"/>
      <c r="N3" s="41"/>
      <c r="O3" s="41"/>
      <c r="P3" s="41"/>
      <c r="Q3" s="41"/>
      <c r="R3" s="42"/>
      <c r="T3" t="s">
        <v>33</v>
      </c>
    </row>
    <row r="4" spans="1:20" ht="15.75">
      <c r="A4" s="48" t="s">
        <v>45</v>
      </c>
      <c r="B4" t="s">
        <v>26</v>
      </c>
      <c r="C4" s="5">
        <v>2206698</v>
      </c>
      <c r="D4" s="4"/>
      <c r="G4" s="51">
        <v>2206698</v>
      </c>
      <c r="H4" s="52">
        <v>2206698</v>
      </c>
      <c r="I4" s="53"/>
      <c r="J4" s="53"/>
      <c r="K4" s="53"/>
      <c r="L4" s="53"/>
      <c r="M4" s="53"/>
      <c r="N4" s="53"/>
      <c r="O4" s="53"/>
      <c r="P4" s="53"/>
      <c r="Q4" s="53"/>
      <c r="R4" s="54"/>
      <c r="T4" t="s">
        <v>34</v>
      </c>
    </row>
    <row r="5" spans="1:18" ht="15.75">
      <c r="A5" s="49" t="s">
        <v>46</v>
      </c>
      <c r="B5" t="s">
        <v>27</v>
      </c>
      <c r="C5" s="5">
        <v>369811</v>
      </c>
      <c r="D5" s="4"/>
      <c r="G5" s="51">
        <v>243012</v>
      </c>
      <c r="H5" s="52">
        <v>369811</v>
      </c>
      <c r="I5" s="53"/>
      <c r="J5" s="53"/>
      <c r="K5" s="53"/>
      <c r="L5" s="53"/>
      <c r="M5" s="53"/>
      <c r="N5" s="53"/>
      <c r="O5" s="53"/>
      <c r="P5" s="53"/>
      <c r="Q5" s="53"/>
      <c r="R5" s="54"/>
    </row>
    <row r="6" spans="1:20" ht="15.75">
      <c r="A6" t="s">
        <v>1</v>
      </c>
      <c r="B6" t="s">
        <v>28</v>
      </c>
      <c r="C6" s="1">
        <v>0</v>
      </c>
      <c r="G6" s="43">
        <v>0</v>
      </c>
      <c r="H6" s="44">
        <v>0</v>
      </c>
      <c r="I6" s="45"/>
      <c r="J6" s="45"/>
      <c r="K6" s="45"/>
      <c r="L6" s="45"/>
      <c r="M6" s="45"/>
      <c r="N6" s="45"/>
      <c r="O6" s="45"/>
      <c r="P6" s="45"/>
      <c r="Q6" s="45"/>
      <c r="R6" s="46"/>
      <c r="S6" t="s">
        <v>35</v>
      </c>
      <c r="T6" t="s">
        <v>43</v>
      </c>
    </row>
    <row r="7" spans="7:20" ht="15.75">
      <c r="G7" s="29" t="s">
        <v>49</v>
      </c>
      <c r="H7" s="30"/>
      <c r="I7" s="30"/>
      <c r="J7" s="30"/>
      <c r="K7" s="30"/>
      <c r="L7" s="30"/>
      <c r="M7" s="30"/>
      <c r="N7" s="30"/>
      <c r="O7" s="30"/>
      <c r="P7" s="30"/>
      <c r="Q7" s="30"/>
      <c r="R7" s="31"/>
      <c r="T7" t="s">
        <v>33</v>
      </c>
    </row>
    <row r="8" spans="7:20" ht="15.75">
      <c r="G8" s="32"/>
      <c r="H8" s="33"/>
      <c r="I8" s="33"/>
      <c r="J8" s="33"/>
      <c r="K8" s="33"/>
      <c r="L8" s="33"/>
      <c r="M8" s="33"/>
      <c r="N8" s="33"/>
      <c r="O8" s="33"/>
      <c r="P8" s="33"/>
      <c r="Q8" s="33"/>
      <c r="R8" s="34"/>
      <c r="T8" t="s">
        <v>34</v>
      </c>
    </row>
    <row r="9" ht="15.75">
      <c r="A9" t="s">
        <v>2</v>
      </c>
    </row>
    <row r="10" spans="2:18" ht="15.75">
      <c r="B10" s="9" t="s">
        <v>3</v>
      </c>
      <c r="C10" s="8" t="s">
        <v>4</v>
      </c>
      <c r="D10" s="8"/>
      <c r="E10" s="9" t="s">
        <v>5</v>
      </c>
      <c r="G10" s="14" t="s">
        <v>53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6"/>
    </row>
    <row r="11" spans="2:20" ht="15.75">
      <c r="B11" s="9"/>
      <c r="C11" s="2" t="s">
        <v>6</v>
      </c>
      <c r="D11" s="2" t="s">
        <v>7</v>
      </c>
      <c r="E11" s="9"/>
      <c r="G11" s="17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9"/>
      <c r="S11" t="s">
        <v>29</v>
      </c>
      <c r="T11" t="s">
        <v>36</v>
      </c>
    </row>
    <row r="12" spans="1:21" ht="15.75">
      <c r="A12" t="s">
        <v>8</v>
      </c>
      <c r="B12" s="6">
        <v>0</v>
      </c>
      <c r="C12" s="6">
        <v>0</v>
      </c>
      <c r="D12" s="2">
        <v>40</v>
      </c>
      <c r="E12" s="2">
        <f>+C12</f>
        <v>0</v>
      </c>
      <c r="G12" s="20">
        <v>0</v>
      </c>
      <c r="H12" s="21">
        <f>+IF(H25&lt;=$D12,H26,IF(H25&lt;$D12,H26,+IF($D12-G25&gt;0,$D12-G25,0)))</f>
        <v>0</v>
      </c>
      <c r="I12" s="21">
        <f>+IF(I25&lt;=$D12,I26,IF(I25&lt;$D12,I26,+IF($D12-H25&gt;0,$D12-H25,0)))</f>
        <v>0</v>
      </c>
      <c r="J12" s="21">
        <f>+IF(J25&lt;=$D12,J26,IF(J25&lt;$D12,J26,+IF($D12-I25&gt;0,$D12-I25,0)))</f>
        <v>0</v>
      </c>
      <c r="K12" s="21">
        <f>+IF(K25&lt;=$D12,K26,IF(K25&lt;$D12,K26,+IF($D12-J25&gt;0,$D12-J25,0)))</f>
        <v>0</v>
      </c>
      <c r="L12" s="21">
        <f>+IF(L25&lt;=$D12,L26,IF(L25&lt;$D12,L26,+IF($D12-K25&gt;0,$D12-K25,0)))</f>
        <v>0</v>
      </c>
      <c r="M12" s="21">
        <f>+IF(M25&lt;=$D12,M26,IF(M25&lt;$D12,M26,+IF($D12-L25&gt;0,$D12-L25,0)))</f>
        <v>0</v>
      </c>
      <c r="N12" s="21">
        <f>+IF(N25&lt;=$D12,N26,IF(N25&lt;$D12,N26,+IF($D12-M25&gt;0,$D12-M25,0)))</f>
        <v>24</v>
      </c>
      <c r="O12" s="21">
        <f>+IF(O25&lt;=$D12,O26,IF(O25&lt;$D12,O26,+IF($D12-N25&gt;0,$D12-N25,0)))</f>
        <v>16</v>
      </c>
      <c r="P12" s="21">
        <f>+IF(P25&lt;=$D12,P26,IF(P25&lt;$D12,P26,+IF($D12-O25&gt;0,$D12-O25,0)))</f>
        <v>0</v>
      </c>
      <c r="Q12" s="21">
        <f>+IF(Q25&lt;=$D12,Q26,IF(Q25&lt;$D12,Q26,+IF($D12-P25&gt;0,$D12-P25,0)))</f>
        <v>0</v>
      </c>
      <c r="R12" s="22">
        <f>+IF(R25&lt;=$D12,R26,IF(R25&lt;$D12,R26,+IF($D12-Q25&gt;0,$D12-Q25,0)))</f>
        <v>0</v>
      </c>
      <c r="S12" s="7">
        <f>+IF(SUM(G12:R12)&lt;=T12,+SUM(G12:R12),T12)</f>
        <v>40</v>
      </c>
      <c r="T12" s="2">
        <f>+D12</f>
        <v>40</v>
      </c>
      <c r="U12" t="s">
        <v>58</v>
      </c>
    </row>
    <row r="13" spans="1:21" ht="15.75">
      <c r="A13" t="s">
        <v>11</v>
      </c>
      <c r="B13" s="6">
        <v>3</v>
      </c>
      <c r="C13" s="6">
        <v>3</v>
      </c>
      <c r="D13" s="2">
        <v>55</v>
      </c>
      <c r="E13" s="2">
        <f>+C13</f>
        <v>3</v>
      </c>
      <c r="G13" s="23">
        <v>2</v>
      </c>
      <c r="H13" s="24">
        <v>1</v>
      </c>
      <c r="I13" s="24">
        <f>+TRUNC(SUM(G13:H13)/H20)</f>
        <v>1</v>
      </c>
      <c r="J13" s="24">
        <f>+TRUNC(SUM(G13:I13)/I20)</f>
        <v>1</v>
      </c>
      <c r="K13" s="24">
        <f>+TRUNC(SUM(G13:J13)/J20)</f>
        <v>1</v>
      </c>
      <c r="L13" s="24">
        <f>+TRUNC(SUM(G13:K13)/K20)</f>
        <v>1</v>
      </c>
      <c r="M13" s="24">
        <f>+TRUNC(SUM(G13:L13)/L20)</f>
        <v>1</v>
      </c>
      <c r="N13" s="24">
        <f>+TRUNC(SUM(G13:M13)/M20)</f>
        <v>1</v>
      </c>
      <c r="O13" s="24">
        <f>+TRUNC(SUM(G13:N13)/N20)</f>
        <v>1</v>
      </c>
      <c r="P13" s="24">
        <f>+TRUNC(SUM(G13:O13)/O20)</f>
        <v>1</v>
      </c>
      <c r="Q13" s="24">
        <f>+TRUNC(SUM(G13:P13)/P20)</f>
        <v>1</v>
      </c>
      <c r="R13" s="25">
        <f>+TRUNC(SUM(G13:Q13)/Q20)</f>
        <v>1</v>
      </c>
      <c r="S13" s="7">
        <f>+IF(SUM(G13:R13)&lt;=T13,+SUM(G13:R13),T13)</f>
        <v>13</v>
      </c>
      <c r="T13" s="2">
        <f>+D13</f>
        <v>55</v>
      </c>
      <c r="U13" t="s">
        <v>59</v>
      </c>
    </row>
    <row r="14" spans="1:21" ht="15.75">
      <c r="A14" t="s">
        <v>56</v>
      </c>
      <c r="B14" s="6">
        <v>10</v>
      </c>
      <c r="C14" s="6">
        <v>10</v>
      </c>
      <c r="D14" s="2">
        <v>59</v>
      </c>
      <c r="E14" s="2">
        <f>+C14</f>
        <v>10</v>
      </c>
      <c r="G14" s="26">
        <v>4</v>
      </c>
      <c r="H14" s="27">
        <v>6</v>
      </c>
      <c r="I14" s="27">
        <f>+SUM(G14:H14)/H20</f>
        <v>5</v>
      </c>
      <c r="J14" s="27">
        <f>+TRUNC(SUM(G14:I14)/I20)</f>
        <v>5</v>
      </c>
      <c r="K14" s="27">
        <f>+TRUNC(SUM(G14:J14)/J20)</f>
        <v>5</v>
      </c>
      <c r="L14" s="27">
        <f>+TRUNC(SUM(G14:K14)/K20)</f>
        <v>5</v>
      </c>
      <c r="M14" s="27">
        <f>+TRUNC(SUM(G14:L14)/L20)</f>
        <v>5</v>
      </c>
      <c r="N14" s="27">
        <f>+TRUNC(SUM(G14:M14)/M20)</f>
        <v>5</v>
      </c>
      <c r="O14" s="27">
        <f>+TRUNC(SUM(G14:N14)/N20)</f>
        <v>5</v>
      </c>
      <c r="P14" s="27">
        <f>+TRUNC(SUM(G14:O14)/O20)</f>
        <v>5</v>
      </c>
      <c r="Q14" s="27">
        <f>+TRUNC(SUM(G14:P14)/P20)</f>
        <v>5</v>
      </c>
      <c r="R14" s="28">
        <f>+TRUNC(SUM(G14:Q14)/Q20)</f>
        <v>5</v>
      </c>
      <c r="S14" s="7">
        <f>+IF(SUM(G14:R14)&lt;=T14,+SUM(G14:R14),T14)</f>
        <v>59</v>
      </c>
      <c r="T14" s="2">
        <f>+D14</f>
        <v>59</v>
      </c>
      <c r="U14" t="s">
        <v>60</v>
      </c>
    </row>
    <row r="15" spans="1:20" ht="15.75">
      <c r="A15" t="s">
        <v>9</v>
      </c>
      <c r="B15" s="2">
        <v>13</v>
      </c>
      <c r="C15" s="2">
        <v>13</v>
      </c>
      <c r="D15" s="2">
        <v>154</v>
      </c>
      <c r="E15" s="2">
        <f>+SUM(E12:E14)</f>
        <v>13</v>
      </c>
      <c r="G15" s="2">
        <f aca="true" t="shared" si="0" ref="G15:Q15">+SUM(G12:G14)</f>
        <v>6</v>
      </c>
      <c r="H15" s="2">
        <f t="shared" si="0"/>
        <v>7</v>
      </c>
      <c r="I15" s="2">
        <f t="shared" si="0"/>
        <v>6</v>
      </c>
      <c r="J15" s="2">
        <f t="shared" si="0"/>
        <v>6</v>
      </c>
      <c r="K15" s="2">
        <f t="shared" si="0"/>
        <v>6</v>
      </c>
      <c r="L15" s="2">
        <f t="shared" si="0"/>
        <v>6</v>
      </c>
      <c r="M15" s="2">
        <f t="shared" si="0"/>
        <v>6</v>
      </c>
      <c r="N15" s="2">
        <f t="shared" si="0"/>
        <v>30</v>
      </c>
      <c r="O15" s="2">
        <f t="shared" si="0"/>
        <v>22</v>
      </c>
      <c r="P15" s="2">
        <f t="shared" si="0"/>
        <v>6</v>
      </c>
      <c r="Q15" s="2">
        <f t="shared" si="0"/>
        <v>6</v>
      </c>
      <c r="R15" s="2">
        <f>+SUM(R12:R14)</f>
        <v>6</v>
      </c>
      <c r="S15" s="2">
        <f>+SUM(G15:R15)</f>
        <v>113</v>
      </c>
      <c r="T15" s="2">
        <f>+D15</f>
        <v>154</v>
      </c>
    </row>
    <row r="16" spans="2:20" ht="15.75">
      <c r="B16" s="7"/>
      <c r="C16" s="7"/>
      <c r="D16" s="7"/>
      <c r="E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6:18" ht="15.75">
      <c r="F17" s="10" t="s">
        <v>54</v>
      </c>
      <c r="G17" s="12">
        <f>+SUM(G15)</f>
        <v>6</v>
      </c>
      <c r="H17" s="12">
        <f>+SUM(G15:H15)</f>
        <v>13</v>
      </c>
      <c r="I17" s="12">
        <f>+SUM(G15:I15)</f>
        <v>19</v>
      </c>
      <c r="J17" s="12">
        <f>+SUM(G15:J15)</f>
        <v>25</v>
      </c>
      <c r="K17" s="12">
        <f>+SUM(G15:K15)</f>
        <v>31</v>
      </c>
      <c r="L17" s="12">
        <f>+SUM(G15:L15)</f>
        <v>37</v>
      </c>
      <c r="M17" s="12">
        <f>+SUM(G15:M15)</f>
        <v>43</v>
      </c>
      <c r="N17" s="12">
        <f>+SUM(G15:N15)</f>
        <v>73</v>
      </c>
      <c r="O17" s="12">
        <f>+SUM(G15:O15)</f>
        <v>95</v>
      </c>
      <c r="P17" s="12">
        <f>+SUM(G15:P15)</f>
        <v>101</v>
      </c>
      <c r="Q17" s="12">
        <f>+SUM(G15:Q15)</f>
        <v>107</v>
      </c>
      <c r="R17" s="12">
        <f>+SUM(G15:R15)</f>
        <v>113</v>
      </c>
    </row>
    <row r="18" spans="6:18" ht="15.75">
      <c r="F18" s="10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6:18" ht="15.75">
      <c r="F19" s="10" t="s">
        <v>47</v>
      </c>
      <c r="G19" s="11" t="s">
        <v>10</v>
      </c>
      <c r="H19" s="11" t="s">
        <v>12</v>
      </c>
      <c r="I19" s="11" t="s">
        <v>13</v>
      </c>
      <c r="J19" s="11" t="s">
        <v>14</v>
      </c>
      <c r="K19" s="11" t="s">
        <v>15</v>
      </c>
      <c r="L19" s="11" t="s">
        <v>16</v>
      </c>
      <c r="M19" s="11" t="s">
        <v>17</v>
      </c>
      <c r="N19" s="11" t="s">
        <v>18</v>
      </c>
      <c r="O19" s="11" t="s">
        <v>19</v>
      </c>
      <c r="P19" s="11" t="s">
        <v>20</v>
      </c>
      <c r="Q19" s="11" t="s">
        <v>21</v>
      </c>
      <c r="R19" s="11" t="s">
        <v>22</v>
      </c>
    </row>
    <row r="20" spans="6:18" ht="15.75">
      <c r="F20" s="10" t="s">
        <v>48</v>
      </c>
      <c r="G20" s="11">
        <v>1</v>
      </c>
      <c r="H20" s="11">
        <v>2</v>
      </c>
      <c r="I20" s="11">
        <v>3</v>
      </c>
      <c r="J20" s="11">
        <v>4</v>
      </c>
      <c r="K20" s="11">
        <v>5</v>
      </c>
      <c r="L20" s="11">
        <v>6</v>
      </c>
      <c r="M20" s="11">
        <v>7</v>
      </c>
      <c r="N20" s="11">
        <v>8</v>
      </c>
      <c r="O20" s="11">
        <v>9</v>
      </c>
      <c r="P20" s="11">
        <v>10</v>
      </c>
      <c r="Q20" s="11">
        <v>11</v>
      </c>
      <c r="R20" s="11">
        <v>12</v>
      </c>
    </row>
    <row r="21" ht="15.75">
      <c r="F21" s="10"/>
    </row>
    <row r="22" spans="6:20" ht="15.75">
      <c r="F22" s="10" t="s">
        <v>52</v>
      </c>
      <c r="G22" s="5">
        <v>243012</v>
      </c>
      <c r="H22" s="5">
        <v>369811</v>
      </c>
      <c r="I22" s="3">
        <f>+H23/H20</f>
        <v>306411.5</v>
      </c>
      <c r="J22" s="3">
        <f>+I23/I20</f>
        <v>306411.5</v>
      </c>
      <c r="K22" s="3">
        <f>+J23/J20</f>
        <v>306411.5</v>
      </c>
      <c r="L22" s="3">
        <f>+K23/K20</f>
        <v>306411.5</v>
      </c>
      <c r="M22" s="3">
        <f>+L23/L20</f>
        <v>306411.5</v>
      </c>
      <c r="N22" s="3">
        <f>+M23/M20</f>
        <v>306411.5</v>
      </c>
      <c r="O22" s="3">
        <f>+N23/N20</f>
        <v>306411.5</v>
      </c>
      <c r="P22" s="3">
        <f>+O23/O20</f>
        <v>306411.5</v>
      </c>
      <c r="Q22" s="3">
        <f>+P23/P20</f>
        <v>306411.5</v>
      </c>
      <c r="R22" s="3">
        <f>+Q23/Q20</f>
        <v>306411.5</v>
      </c>
      <c r="S22" s="3">
        <f>+SUM(G22:R22)</f>
        <v>3676938</v>
      </c>
      <c r="T22" t="s">
        <v>29</v>
      </c>
    </row>
    <row r="23" spans="6:20" ht="15.75">
      <c r="F23" s="10"/>
      <c r="G23" s="3">
        <f>+G22</f>
        <v>243012</v>
      </c>
      <c r="H23" s="3">
        <f>+G23+H22</f>
        <v>612823</v>
      </c>
      <c r="I23" s="3">
        <f aca="true" t="shared" si="1" ref="I23:R23">+H23+I22</f>
        <v>919234.5</v>
      </c>
      <c r="J23" s="3">
        <f t="shared" si="1"/>
        <v>1225646</v>
      </c>
      <c r="K23" s="3">
        <f t="shared" si="1"/>
        <v>1532057.5</v>
      </c>
      <c r="L23" s="3">
        <f t="shared" si="1"/>
        <v>1838469</v>
      </c>
      <c r="M23" s="3">
        <f t="shared" si="1"/>
        <v>2144880.5</v>
      </c>
      <c r="N23" s="3">
        <f t="shared" si="1"/>
        <v>2451292</v>
      </c>
      <c r="O23" s="3">
        <f t="shared" si="1"/>
        <v>2757703.5</v>
      </c>
      <c r="P23" s="3">
        <f t="shared" si="1"/>
        <v>3064115</v>
      </c>
      <c r="Q23" s="3">
        <f t="shared" si="1"/>
        <v>3370526.5</v>
      </c>
      <c r="R23" s="3">
        <f t="shared" si="1"/>
        <v>3676938</v>
      </c>
      <c r="S23" s="3">
        <f>+C4</f>
        <v>2206698</v>
      </c>
      <c r="T23" t="s">
        <v>30</v>
      </c>
    </row>
    <row r="24" spans="6:19" ht="15.75">
      <c r="F24" s="10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6:18" ht="15.75">
      <c r="F25" s="10" t="s">
        <v>37</v>
      </c>
      <c r="G25">
        <f>+IF(TRUNC((G23-$C4)/10000)&gt;0,TRUNC((G23-$C4)/10000),)</f>
        <v>0</v>
      </c>
      <c r="H25">
        <f aca="true" t="shared" si="2" ref="H25:R25">+IF(TRUNC((H23-$C4)/10000)&gt;0,TRUNC((H23-$C4)/10000),)</f>
        <v>0</v>
      </c>
      <c r="I25">
        <f t="shared" si="2"/>
        <v>0</v>
      </c>
      <c r="J25">
        <f t="shared" si="2"/>
        <v>0</v>
      </c>
      <c r="K25">
        <f t="shared" si="2"/>
        <v>0</v>
      </c>
      <c r="L25">
        <f t="shared" si="2"/>
        <v>0</v>
      </c>
      <c r="M25">
        <f t="shared" si="2"/>
        <v>0</v>
      </c>
      <c r="N25">
        <f t="shared" si="2"/>
        <v>24</v>
      </c>
      <c r="O25">
        <f t="shared" si="2"/>
        <v>55</v>
      </c>
      <c r="P25">
        <f t="shared" si="2"/>
        <v>85</v>
      </c>
      <c r="Q25">
        <f t="shared" si="2"/>
        <v>116</v>
      </c>
      <c r="R25">
        <f t="shared" si="2"/>
        <v>147</v>
      </c>
    </row>
    <row r="26" spans="6:19" ht="15.75">
      <c r="F26" s="10" t="s">
        <v>38</v>
      </c>
      <c r="G26">
        <v>0</v>
      </c>
      <c r="H26">
        <f aca="true" t="shared" si="3" ref="H26:P26">+H25-G25</f>
        <v>0</v>
      </c>
      <c r="I26">
        <f t="shared" si="3"/>
        <v>0</v>
      </c>
      <c r="J26">
        <f t="shared" si="3"/>
        <v>0</v>
      </c>
      <c r="K26">
        <f t="shared" si="3"/>
        <v>0</v>
      </c>
      <c r="L26">
        <f t="shared" si="3"/>
        <v>0</v>
      </c>
      <c r="M26">
        <f t="shared" si="3"/>
        <v>0</v>
      </c>
      <c r="N26">
        <f t="shared" si="3"/>
        <v>24</v>
      </c>
      <c r="O26">
        <f t="shared" si="3"/>
        <v>31</v>
      </c>
      <c r="P26">
        <f t="shared" si="3"/>
        <v>30</v>
      </c>
      <c r="Q26">
        <f>+Q25-P25</f>
        <v>31</v>
      </c>
      <c r="R26">
        <f>+R25-Q25</f>
        <v>31</v>
      </c>
      <c r="S26" s="3">
        <f>+S22-S23</f>
        <v>1470240</v>
      </c>
    </row>
    <row r="27" spans="6:19" ht="15.75">
      <c r="F27" s="10"/>
      <c r="S27" s="3">
        <v>10000</v>
      </c>
    </row>
    <row r="28" spans="6:19" ht="15.75">
      <c r="F28" s="10" t="s">
        <v>39</v>
      </c>
      <c r="G28">
        <f>+G29</f>
        <v>2</v>
      </c>
      <c r="H28">
        <f>+H29+G28</f>
        <v>3</v>
      </c>
      <c r="I28">
        <f aca="true" t="shared" si="4" ref="I28:R28">+I29+H28</f>
        <v>4</v>
      </c>
      <c r="J28">
        <f t="shared" si="4"/>
        <v>5</v>
      </c>
      <c r="K28">
        <f t="shared" si="4"/>
        <v>6</v>
      </c>
      <c r="L28">
        <f t="shared" si="4"/>
        <v>7</v>
      </c>
      <c r="M28">
        <f t="shared" si="4"/>
        <v>8</v>
      </c>
      <c r="N28">
        <f t="shared" si="4"/>
        <v>9</v>
      </c>
      <c r="O28">
        <f t="shared" si="4"/>
        <v>10</v>
      </c>
      <c r="P28">
        <f t="shared" si="4"/>
        <v>11</v>
      </c>
      <c r="Q28">
        <f t="shared" si="4"/>
        <v>12</v>
      </c>
      <c r="R28">
        <f t="shared" si="4"/>
        <v>13</v>
      </c>
      <c r="S28">
        <f>+TRUNC(S26/S27)</f>
        <v>147</v>
      </c>
    </row>
    <row r="29" spans="6:18" ht="15.75">
      <c r="F29" s="10" t="s">
        <v>40</v>
      </c>
      <c r="G29">
        <f>+G13</f>
        <v>2</v>
      </c>
      <c r="H29">
        <f>+H13</f>
        <v>1</v>
      </c>
      <c r="I29">
        <f>+I13</f>
        <v>1</v>
      </c>
      <c r="J29">
        <f>+J13</f>
        <v>1</v>
      </c>
      <c r="K29">
        <f>+K13</f>
        <v>1</v>
      </c>
      <c r="L29">
        <f>+L13</f>
        <v>1</v>
      </c>
      <c r="M29">
        <f>+M13</f>
        <v>1</v>
      </c>
      <c r="N29">
        <f>+N13</f>
        <v>1</v>
      </c>
      <c r="O29">
        <f>+O13</f>
        <v>1</v>
      </c>
      <c r="P29">
        <f>+P13</f>
        <v>1</v>
      </c>
      <c r="Q29">
        <f>+Q13</f>
        <v>1</v>
      </c>
      <c r="R29">
        <f>+R13</f>
        <v>1</v>
      </c>
    </row>
    <row r="30" ht="15.75">
      <c r="F30" s="10"/>
    </row>
    <row r="31" spans="6:18" ht="15.75">
      <c r="F31" s="10" t="s">
        <v>41</v>
      </c>
      <c r="G31">
        <f>+G32</f>
        <v>4</v>
      </c>
      <c r="H31">
        <f>+H32+G31</f>
        <v>10</v>
      </c>
      <c r="I31">
        <f>+I32+H31</f>
        <v>15</v>
      </c>
      <c r="J31">
        <f>+J32+I31</f>
        <v>20</v>
      </c>
      <c r="K31">
        <f>+K32+J31</f>
        <v>25</v>
      </c>
      <c r="L31">
        <f>+L32+K31</f>
        <v>30</v>
      </c>
      <c r="M31">
        <f>+M32+L31</f>
        <v>35</v>
      </c>
      <c r="N31">
        <f>+N32+M31</f>
        <v>40</v>
      </c>
      <c r="O31">
        <f>+O32+N31</f>
        <v>45</v>
      </c>
      <c r="P31">
        <f>+P32+O31</f>
        <v>50</v>
      </c>
      <c r="Q31">
        <f>+Q32+P31</f>
        <v>55</v>
      </c>
      <c r="R31">
        <f>+R32+Q31</f>
        <v>60</v>
      </c>
    </row>
    <row r="32" spans="6:18" ht="15.75">
      <c r="F32" s="10" t="s">
        <v>42</v>
      </c>
      <c r="G32">
        <f>+G14</f>
        <v>4</v>
      </c>
      <c r="H32">
        <f>+H14</f>
        <v>6</v>
      </c>
      <c r="I32">
        <f>+I14</f>
        <v>5</v>
      </c>
      <c r="J32">
        <f>+J14</f>
        <v>5</v>
      </c>
      <c r="K32">
        <f>+K14</f>
        <v>5</v>
      </c>
      <c r="L32">
        <f>+L14</f>
        <v>5</v>
      </c>
      <c r="M32">
        <f>+M14</f>
        <v>5</v>
      </c>
      <c r="N32">
        <f>+N14</f>
        <v>5</v>
      </c>
      <c r="O32">
        <f>+O14</f>
        <v>5</v>
      </c>
      <c r="P32">
        <f>+P14</f>
        <v>5</v>
      </c>
      <c r="Q32">
        <f>+Q14</f>
        <v>5</v>
      </c>
      <c r="R32">
        <f>+R14</f>
        <v>5</v>
      </c>
    </row>
    <row r="34" ht="15.75">
      <c r="A34" t="s">
        <v>55</v>
      </c>
    </row>
    <row r="42" ht="15.75">
      <c r="H42" s="55"/>
    </row>
    <row r="59" ht="15.75">
      <c r="A59" t="s">
        <v>57</v>
      </c>
    </row>
  </sheetData>
  <sheetProtection/>
  <mergeCells count="5">
    <mergeCell ref="C10:D10"/>
    <mergeCell ref="B10:B11"/>
    <mergeCell ref="E10:E11"/>
    <mergeCell ref="G10:R11"/>
    <mergeCell ref="G7:R8"/>
  </mergeCells>
  <conditionalFormatting sqref="S12:S15">
    <cfRule type="expression" priority="3" dxfId="12">
      <formula>Sheet1!$S12&lt;Sheet1!$T12</formula>
    </cfRule>
    <cfRule type="expression" priority="4" dxfId="13">
      <formula>Sheet1!$S12&gt;=Sheet1!$T12</formula>
    </cfRule>
  </conditionalFormatting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Diebold</dc:creator>
  <cp:keywords/>
  <dc:description/>
  <cp:lastModifiedBy>Jason Diebold</cp:lastModifiedBy>
  <dcterms:created xsi:type="dcterms:W3CDTF">2014-02-14T19:56:17Z</dcterms:created>
  <dcterms:modified xsi:type="dcterms:W3CDTF">2014-03-14T18:19:14Z</dcterms:modified>
  <cp:category/>
  <cp:version/>
  <cp:contentType/>
  <cp:contentStatus/>
</cp:coreProperties>
</file>